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WORK HARD ANYWERE\Desktop\"/>
    </mc:Choice>
  </mc:AlternateContent>
  <xr:revisionPtr revIDLastSave="0" documentId="13_ncr:81_{CC8A9C5F-65DC-4546-8F7E-6728BB9E9DF0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Лист1" sheetId="1" r:id="rId1"/>
  </sheets>
  <definedNames>
    <definedName name="Z_0D98D56C_6C9F_4931_9199_3528B0B6143A_.wvu.Cols" localSheetId="0" hidden="1">Лист1!$A:$B</definedName>
    <definedName name="Z_0D98D56C_6C9F_4931_9199_3528B0B6143A_.wvu.PrintArea" localSheetId="0" hidden="1">Лист1!$C$2:$N$6</definedName>
    <definedName name="Z_223BBD92_FBB4_4BEC_BC26_08392FDD075B_.wvu.Cols" localSheetId="0" hidden="1">Лист1!$A:$B</definedName>
    <definedName name="Z_223BBD92_FBB4_4BEC_BC26_08392FDD075B_.wvu.PrintArea" localSheetId="0" hidden="1">Лист1!$C$2:$N$6</definedName>
    <definedName name="Z_271FD86F_5D82_4B0E_8BD6_8D773097FADC_.wvu.PrintArea" localSheetId="0" hidden="1">Лист1!$C$2:$M$6</definedName>
    <definedName name="Z_4196DB7A_219A_40C4_BE04_49477EC5EE4D_.wvu.PrintArea" localSheetId="0" hidden="1">Лист1!$C$2:$M$6</definedName>
    <definedName name="Z_42C4199F_017D_4C41_8A11_DDEAEE96E020_.wvu.PrintArea" localSheetId="0" hidden="1">Лист1!$C$2:$M$6</definedName>
    <definedName name="Z_6924A547_F047_449F_8690_734BF9E529F2_.wvu.PrintArea" localSheetId="0" hidden="1">Лист1!$C$2:$M$6</definedName>
    <definedName name="_xlnm.Print_Area" localSheetId="0">Лист1!$C$2:$N$6</definedName>
  </definedNames>
  <calcPr calcId="191029"/>
  <customWorkbookViews>
    <customWorkbookView name="WORK HARD ANYWERE - Личное представление" guid="{223BBD92-FBB4-4BEC-BC26-08392FDD075B}" mergeInterval="0" personalView="1" maximized="1" xWindow="-11" yWindow="-11" windowWidth="3862" windowHeight="2122" activeSheetId="1"/>
    <customWorkbookView name="Погосян Р.А. - Личное представление" guid="{6924A547-F047-449F-8690-734BF9E529F2}" mergeInterval="0" personalView="1" maximized="1" xWindow="-8" yWindow="-8" windowWidth="1936" windowHeight="1056" activeSheetId="1"/>
    <customWorkbookView name="Дьяконов Е.А. - Личное представление" guid="{42C4199F-017D-4C41-8A11-DDEAEE96E020}" mergeInterval="0" personalView="1" maximized="1" xWindow="-8" yWindow="-8" windowWidth="1616" windowHeight="876" activeSheetId="1"/>
    <customWorkbookView name="Ушаков Н.В. - Личное представление" guid="{4196DB7A-219A-40C4-BE04-49477EC5EE4D}" mergeInterval="0" personalView="1" maximized="1" windowWidth="1916" windowHeight="854" activeSheetId="1"/>
    <customWorkbookView name="Беспрозванная Е.В. - Личное представление" guid="{271FD86F-5D82-4B0E-8BD6-8D773097FADC}" mergeInterval="0" personalView="1" maximized="1" xWindow="-8" yWindow="-8" windowWidth="1936" windowHeight="1056" activeSheetId="1"/>
    <customWorkbookView name="Асадова С.Ю. - Личное представление" guid="{0D98D56C-6C9F-4931-9199-3528B0B6143A}" mergeInterval="0" personalView="1" maximized="1" windowWidth="1916" windowHeight="85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1" l="1"/>
  <c r="G16" i="1"/>
  <c r="G13" i="1"/>
  <c r="G14" i="1"/>
  <c r="G12" i="1"/>
  <c r="G11" i="1"/>
  <c r="G10" i="1"/>
  <c r="G8" i="1"/>
  <c r="G9" i="1"/>
  <c r="G7" i="1"/>
  <c r="G17" i="1"/>
  <c r="K8" i="1"/>
  <c r="K12" i="1"/>
  <c r="K14" i="1"/>
  <c r="K9" i="1" l="1"/>
</calcChain>
</file>

<file path=xl/sharedStrings.xml><?xml version="1.0" encoding="utf-8"?>
<sst xmlns="http://schemas.openxmlformats.org/spreadsheetml/2006/main" count="96" uniqueCount="67">
  <si>
    <t>Район</t>
  </si>
  <si>
    <t>Адрес</t>
  </si>
  <si>
    <t>Площадь</t>
  </si>
  <si>
    <t>Итоговая стоимость</t>
  </si>
  <si>
    <t>№ помещения</t>
  </si>
  <si>
    <t>Отделка</t>
  </si>
  <si>
    <t>Получистовая</t>
  </si>
  <si>
    <t>Примечание</t>
  </si>
  <si>
    <t>Цена за 1 м2, руб.</t>
  </si>
  <si>
    <t xml:space="preserve">Оплата всех коммунальных услуг </t>
  </si>
  <si>
    <t>Прайс (Аренда коммерческой недвижимости)</t>
  </si>
  <si>
    <t>Советский район</t>
  </si>
  <si>
    <t>Собственник</t>
  </si>
  <si>
    <t>Бетонит</t>
  </si>
  <si>
    <t>ID_JK</t>
  </si>
  <si>
    <t>ID_room</t>
  </si>
  <si>
    <t>Address</t>
  </si>
  <si>
    <t>Title</t>
  </si>
  <si>
    <t>ConditionType</t>
  </si>
  <si>
    <t>TotalArea</t>
  </si>
  <si>
    <t>Price</t>
  </si>
  <si>
    <t>Description</t>
  </si>
  <si>
    <t>Свердловский район</t>
  </si>
  <si>
    <t>ул. Соколовская 64</t>
  </si>
  <si>
    <t>Белый куб</t>
  </si>
  <si>
    <t>ИП Горбунова</t>
  </si>
  <si>
    <t>Центральный район</t>
  </si>
  <si>
    <t>Чистовая отделка</t>
  </si>
  <si>
    <t>Октябрьский район</t>
  </si>
  <si>
    <t>ул. Телевизорная 1, стр.15</t>
  </si>
  <si>
    <t>ул.Алеши Тимошенкова, 97-1</t>
  </si>
  <si>
    <t>с коммуникациями</t>
  </si>
  <si>
    <t>СЗ СМУ-38</t>
  </si>
  <si>
    <t>Здание под холодный склад, без отопления,делить можно от 500м2</t>
  </si>
  <si>
    <t>Помещение готово к работе</t>
  </si>
  <si>
    <t>Здание  (h-2,7)</t>
  </si>
  <si>
    <t>ул. Мартынова 7а</t>
  </si>
  <si>
    <t>ул. Молокова 24</t>
  </si>
  <si>
    <t xml:space="preserve">Черновая  </t>
  </si>
  <si>
    <t>Капиталстрой</t>
  </si>
  <si>
    <t xml:space="preserve">СЗ Новая высота </t>
  </si>
  <si>
    <t xml:space="preserve">Помещение холодное </t>
  </si>
  <si>
    <t>Договорная</t>
  </si>
  <si>
    <t>Помещение свободного назначения</t>
  </si>
  <si>
    <t xml:space="preserve">Назначение здания - спортивное </t>
  </si>
  <si>
    <t>Будет свободно с 01.11.2026</t>
  </si>
  <si>
    <t>ССП</t>
  </si>
  <si>
    <t>Энталь</t>
  </si>
  <si>
    <t>Кировский район</t>
  </si>
  <si>
    <t>ул. Апрельская 5к</t>
  </si>
  <si>
    <t>помещение № 313 (h 3,3)</t>
  </si>
  <si>
    <t>ВостокИнвест</t>
  </si>
  <si>
    <t>Будет свободно с 25.09.2026</t>
  </si>
  <si>
    <t>ул. Норильская 52а</t>
  </si>
  <si>
    <t>Карточка объекта</t>
  </si>
  <si>
    <t>Помещение №2  (h-2,75)</t>
  </si>
  <si>
    <t>Здание №1 (цоколь,1 этаж) (h 3,4  h 6,3)</t>
  </si>
  <si>
    <t>Помещение №1 (h 2,7)</t>
  </si>
  <si>
    <t>Свободное пространство</t>
  </si>
  <si>
    <t>Земля</t>
  </si>
  <si>
    <t>ул. Парашютная, 90с3</t>
  </si>
  <si>
    <t>ул.Судостроительная, 155</t>
  </si>
  <si>
    <t>Помещение №267 (h 3,0)</t>
  </si>
  <si>
    <t>Помещение №632 (h 2,7)</t>
  </si>
  <si>
    <t>Помещение №628 (h 2,7)</t>
  </si>
  <si>
    <t xml:space="preserve">Помещение №646 </t>
  </si>
  <si>
    <t>Физкультурно-оздоровительный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</si>
</sst>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0C4D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75B2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75B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49" Type="http://schemas.openxmlformats.org/officeDocument/2006/relationships/revisionLog" Target="revisionLog12.xml"/><Relationship Id="rId544" Type="http://schemas.openxmlformats.org/officeDocument/2006/relationships/revisionLog" Target="revisionLog6.xml"/><Relationship Id="rId552" Type="http://schemas.openxmlformats.org/officeDocument/2006/relationships/revisionLog" Target="revisionLog15.xml"/><Relationship Id="rId557" Type="http://schemas.openxmlformats.org/officeDocument/2006/relationships/revisionLog" Target="revisionLog20.xml"/><Relationship Id="rId543" Type="http://schemas.openxmlformats.org/officeDocument/2006/relationships/revisionLog" Target="revisionLog5.xml"/><Relationship Id="rId548" Type="http://schemas.openxmlformats.org/officeDocument/2006/relationships/revisionLog" Target="revisionLog10.xml"/><Relationship Id="rId556" Type="http://schemas.openxmlformats.org/officeDocument/2006/relationships/revisionLog" Target="revisionLog19.xml"/><Relationship Id="rId539" Type="http://schemas.openxmlformats.org/officeDocument/2006/relationships/revisionLog" Target="revisionLog11.xml"/><Relationship Id="rId551" Type="http://schemas.openxmlformats.org/officeDocument/2006/relationships/revisionLog" Target="revisionLog14.xml"/><Relationship Id="rId542" Type="http://schemas.openxmlformats.org/officeDocument/2006/relationships/revisionLog" Target="revisionLog4.xml"/><Relationship Id="rId547" Type="http://schemas.openxmlformats.org/officeDocument/2006/relationships/revisionLog" Target="revisionLog9.xml"/><Relationship Id="rId550" Type="http://schemas.openxmlformats.org/officeDocument/2006/relationships/revisionLog" Target="revisionLog13.xml"/><Relationship Id="rId555" Type="http://schemas.openxmlformats.org/officeDocument/2006/relationships/revisionLog" Target="revisionLog18.xml"/><Relationship Id="rId546" Type="http://schemas.openxmlformats.org/officeDocument/2006/relationships/revisionLog" Target="revisionLog8.xml"/><Relationship Id="rId559" Type="http://schemas.openxmlformats.org/officeDocument/2006/relationships/revisionLog" Target="revisionLog21.xml"/><Relationship Id="rId541" Type="http://schemas.openxmlformats.org/officeDocument/2006/relationships/revisionLog" Target="revisionLog3.xml"/><Relationship Id="rId554" Type="http://schemas.openxmlformats.org/officeDocument/2006/relationships/revisionLog" Target="revisionLog17.xml"/><Relationship Id="rId540" Type="http://schemas.openxmlformats.org/officeDocument/2006/relationships/revisionLog" Target="revisionLog1.xml"/><Relationship Id="rId545" Type="http://schemas.openxmlformats.org/officeDocument/2006/relationships/revisionLog" Target="revisionLog7.xml"/><Relationship Id="rId553" Type="http://schemas.openxmlformats.org/officeDocument/2006/relationships/revisionLog" Target="revisionLog16.xml"/><Relationship Id="rId558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F87D553-FC12-4C06-A2F8-02E82A8278F2}" diskRevisions="1" revisionId="3032" version="323">
  <header guid="{BE233D52-5CB4-46FC-B00C-EC1B1AA962C3}" dateTime="2026-09-11T13:30:42" maxSheetId="2" userName="Погосян Р.А." r:id="rId539" minRId="2937" maxRId="2938">
    <sheetIdMap count="1">
      <sheetId val="1"/>
    </sheetIdMap>
  </header>
  <header guid="{0AC0D02B-24F4-4538-97E3-BECC15FEACA5}" dateTime="2026-09-22T16:56:13" maxSheetId="2" userName="Погосян Р.А." r:id="rId540" minRId="2941" maxRId="2966">
    <sheetIdMap count="1">
      <sheetId val="1"/>
    </sheetIdMap>
  </header>
  <header guid="{85686548-7061-444F-9F49-58CA667E40A9}" dateTime="2026-09-22T16:56:30" maxSheetId="2" userName="Погосян Р.А." r:id="rId541" minRId="2969" maxRId="2970">
    <sheetIdMap count="1">
      <sheetId val="1"/>
    </sheetIdMap>
  </header>
  <header guid="{0CC5FB14-D344-4B8D-9225-B372441A3619}" dateTime="2026-09-22T16:58:02" maxSheetId="2" userName="Погосян Р.А." r:id="rId542" minRId="2973" maxRId="2984">
    <sheetIdMap count="1">
      <sheetId val="1"/>
    </sheetIdMap>
  </header>
  <header guid="{D9B36BF8-A41A-4D30-8FF5-4185212287EE}" dateTime="2026-09-22T16:59:05" maxSheetId="2" userName="Погосян Р.А." r:id="rId543" minRId="2985" maxRId="2997">
    <sheetIdMap count="1">
      <sheetId val="1"/>
    </sheetIdMap>
  </header>
  <header guid="{58D36876-18E5-4C06-8408-043E687390EB}" dateTime="2026-09-22T16:59:08" maxSheetId="2" userName="Погосян Р.А." r:id="rId544">
    <sheetIdMap count="1">
      <sheetId val="1"/>
    </sheetIdMap>
  </header>
  <header guid="{00A4C558-FF32-4ED0-AEE2-4446644C149D}" dateTime="2026-09-23T08:43:11" maxSheetId="2" userName="Погосян Р.А." r:id="rId545">
    <sheetIdMap count="1">
      <sheetId val="1"/>
    </sheetIdMap>
  </header>
  <header guid="{080F149A-6A8B-4D0C-A93E-D1898F49CBF8}" dateTime="2026-09-23T08:44:44" maxSheetId="2" userName="Погосян Р.А." r:id="rId546">
    <sheetIdMap count="1">
      <sheetId val="1"/>
    </sheetIdMap>
  </header>
  <header guid="{D6324124-2858-451A-AEBD-92036CB49F64}" dateTime="2026-10-01T16:32:24" maxSheetId="2" userName="Погосян Р.А." r:id="rId547" minRId="3000">
    <sheetIdMap count="1">
      <sheetId val="1"/>
    </sheetIdMap>
  </header>
  <header guid="{F8F90842-60A3-4BDF-9C0F-FE52A564E9F7}" dateTime="2026-10-08T13:18:06" maxSheetId="2" userName="WORK HARD ANYWERE" r:id="rId548" minRId="3002" maxRId="3004">
    <sheetIdMap count="1">
      <sheetId val="1"/>
    </sheetIdMap>
  </header>
  <header guid="{E0C07097-7826-497E-8924-9282CF93703E}" dateTime="2026-10-08T13:23:44" maxSheetId="2" userName="WORK HARD ANYWERE" r:id="rId549" minRId="3007" maxRId="3008">
    <sheetIdMap count="1">
      <sheetId val="1"/>
    </sheetIdMap>
  </header>
  <header guid="{31454272-8118-4E7B-B175-F2AA35575199}" dateTime="2026-10-08T13:44:46" maxSheetId="2" userName="WORK HARD ANYWERE" r:id="rId550" minRId="3009" maxRId="3012">
    <sheetIdMap count="1">
      <sheetId val="1"/>
    </sheetIdMap>
  </header>
  <header guid="{590DF191-56AF-4BEA-8D39-76C2B5A7FD96}" dateTime="2026-10-08T13:57:33" maxSheetId="2" userName="WORK HARD ANYWERE" r:id="rId551" minRId="3013" maxRId="3015">
    <sheetIdMap count="1">
      <sheetId val="1"/>
    </sheetIdMap>
  </header>
  <header guid="{4E6E3DAC-288C-43ED-BC26-D7A331F0C9E1}" dateTime="2026-10-08T14:00:02" maxSheetId="2" userName="WORK HARD ANYWERE" r:id="rId552" minRId="3016">
    <sheetIdMap count="1">
      <sheetId val="1"/>
    </sheetIdMap>
  </header>
  <header guid="{C5CB152D-9EC7-4423-B7E3-6BAF8F8506E9}" dateTime="2026-10-08T14:13:54" maxSheetId="2" userName="WORK HARD ANYWERE" r:id="rId553" minRId="3017" maxRId="3019">
    <sheetIdMap count="1">
      <sheetId val="1"/>
    </sheetIdMap>
  </header>
  <header guid="{547AEAAD-6969-43B1-B5CD-0A6AA2123254}" dateTime="2026-10-08T14:19:47" maxSheetId="2" userName="WORK HARD ANYWERE" r:id="rId554" minRId="3020">
    <sheetIdMap count="1">
      <sheetId val="1"/>
    </sheetIdMap>
  </header>
  <header guid="{5E16AD2A-71D8-4C3B-8A7F-BB8121B41CCE}" dateTime="2026-10-08T14:30:45" maxSheetId="2" userName="WORK HARD ANYWERE" r:id="rId555" minRId="3021">
    <sheetIdMap count="1">
      <sheetId val="1"/>
    </sheetIdMap>
  </header>
  <header guid="{D6EEFD25-14E8-425F-B162-D2B319CEF46E}" dateTime="2026-10-08T14:33:22" maxSheetId="2" userName="WORK HARD ANYWERE" r:id="rId556" minRId="3022" maxRId="3026">
    <sheetIdMap count="1">
      <sheetId val="1"/>
    </sheetIdMap>
  </header>
  <header guid="{301D1D21-2F92-4ED5-8062-5812EEC9BC5B}" dateTime="2026-10-08T14:36:17" maxSheetId="2" userName="WORK HARD ANYWERE" r:id="rId557" minRId="3027" maxRId="3030">
    <sheetIdMap count="1">
      <sheetId val="1"/>
    </sheetIdMap>
  </header>
  <header guid="{E288E97A-EDB0-447B-8C35-8E2321D31289}" dateTime="2026-10-08T14:38:10" maxSheetId="2" userName="WORK HARD ANYWERE" r:id="rId558">
    <sheetIdMap count="1">
      <sheetId val="1"/>
    </sheetIdMap>
  </header>
  <header guid="{AF87D553-FC12-4C06-A2F8-02E82A8278F2}" dateTime="2026-10-08T14:42:42" maxSheetId="2" userName="WORK HARD ANYWERE" r:id="rId55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41" sId="1" ref="A13:XFD13" action="insertRow">
    <undo index="65535" exp="area" ref3D="1" dr="$F$1:$F$1048576" dn="Z_6924A547_F047_449F_8690_734BF9E529F2_.wvu.Cols" sId="1"/>
    <undo index="65535" exp="area" ref3D="1" dr="$A$1:$B$1048576" dn="Z_223BBD92_FBB4_4BEC_BC26_08392FDD075B_.wvu.Cols" sId="1"/>
    <undo index="65535" exp="area" ref3D="1" dr="$A$1:$B$1048576" dn="Z_0D98D56C_6C9F_4931_9199_3528B0B6143A_.wvu.Cols" sId="1"/>
  </rrc>
  <rcc rId="2942" sId="1">
    <nc r="C13" t="inlineStr">
      <is>
        <t>Советский район</t>
      </is>
    </nc>
  </rcc>
  <rcc rId="2943" sId="1">
    <nc r="F13" t="inlineStr">
      <is>
        <t>ИП Горбунова</t>
      </is>
    </nc>
  </rcc>
  <rcc rId="2944" sId="1">
    <nc r="G13">
      <f>HYPERLINK("https://cloud.mail.ru/public/m7bM/4NUzQJzge","План")</f>
    </nc>
  </rcc>
  <rcc rId="2945" sId="1">
    <nc r="H13">
      <f>HYPERLINK("https://cloud.mail.ru/public/2B6S/MwgtfhwTK","Фото")</f>
    </nc>
  </rcc>
  <rcc rId="2946" sId="1" numFmtId="4">
    <nc r="K13">
      <v>1000</v>
    </nc>
  </rcc>
  <rcc rId="2947" sId="1">
    <nc r="L13">
      <f>J13*K13</f>
    </nc>
  </rcc>
  <rcc rId="2948" sId="1">
    <nc r="M13" t="inlineStr">
      <is>
        <t xml:space="preserve">Оплата всех коммунальных услуг </t>
      </is>
    </nc>
  </rcc>
  <rcc rId="2949" sId="1">
    <nc r="D13" t="inlineStr">
      <is>
        <t>ул. Соколовская 64</t>
      </is>
    </nc>
  </rcc>
  <rfmt sheetId="1" sqref="C13:N13">
    <dxf>
      <fill>
        <patternFill>
          <bgColor rgb="FFFFFF00"/>
        </patternFill>
      </fill>
    </dxf>
  </rfmt>
  <rcc rId="2950" sId="1">
    <nc r="E13" t="inlineStr">
      <is>
        <t>помещение № 628 (h 2,7)</t>
      </is>
    </nc>
  </rcc>
  <rcc rId="2951" sId="1" odxf="1" s="1" dxf="1">
    <nc r="I13" t="inlineStr">
      <is>
        <t>Чистовая отделка</t>
      </is>
    </nc>
    <ndxf>
      <fill>
        <patternFill>
          <bgColor theme="0"/>
        </patternFill>
      </fill>
    </ndxf>
  </rcc>
  <rcc rId="2952" sId="1" numFmtId="4">
    <nc r="J13">
      <v>74</v>
    </nc>
  </rcc>
  <rcc rId="2953" sId="1">
    <nc r="N13" t="inlineStr">
      <is>
        <t>Будет свободно с 01.11.2026</t>
      </is>
    </nc>
  </rcc>
  <rrc rId="2954" sId="1" ref="A11:XFD11" action="insertRow">
    <undo index="65535" exp="area" ref3D="1" dr="$F$1:$F$1048576" dn="Z_6924A547_F047_449F_8690_734BF9E529F2_.wvu.Cols" sId="1"/>
    <undo index="65535" exp="area" ref3D="1" dr="$A$1:$B$1048576" dn="Z_223BBD92_FBB4_4BEC_BC26_08392FDD075B_.wvu.Cols" sId="1"/>
    <undo index="65535" exp="area" ref3D="1" dr="$A$1:$B$1048576" dn="Z_0D98D56C_6C9F_4931_9199_3528B0B6143A_.wvu.Cols" sId="1"/>
  </rrc>
  <rcc rId="2955" sId="1">
    <nc r="C11" t="inlineStr">
      <is>
        <t>Свердловский район</t>
      </is>
    </nc>
  </rcc>
  <rcc rId="2956" sId="1">
    <nc r="F11" t="inlineStr">
      <is>
        <t>СЗ СМУ-39</t>
      </is>
    </nc>
  </rcc>
  <rcc rId="2957" sId="1">
    <nc r="G11">
      <f>HYPERLINK("https://cloud.mail.ru/public/tQ71/RmyaEQRBQ","План")</f>
    </nc>
  </rcc>
  <rcc rId="2958" sId="1">
    <nc r="H11">
      <f>HYPERLINK("https://cloud.mail.ru/public/ExXj/xycZM4Efk","Фото")</f>
    </nc>
  </rcc>
  <rcc rId="2959" sId="1">
    <nc r="M11" t="inlineStr">
      <is>
        <t xml:space="preserve">Оплата всех коммунальных услуг </t>
      </is>
    </nc>
  </rcc>
  <rcc rId="2960" sId="1">
    <nc r="D11" t="inlineStr">
      <is>
        <t>Судостроительная 155</t>
      </is>
    </nc>
  </rcc>
  <rfmt sheetId="1" sqref="E11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wrapText="1"/>
    </dxf>
  </rfmt>
  <rcc rId="2961" sId="1">
    <nc r="E11" t="inlineStr">
      <is>
        <t>помещение № 267 (h 3,0)</t>
      </is>
    </nc>
  </rcc>
  <rcc rId="2962" sId="1" xfDxf="1" dxf="1">
    <nc r="I11" t="inlineStr">
      <is>
        <t>Чистовая отделка</t>
      </is>
    </nc>
    <ndxf>
      <font>
        <sz val="14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63" sId="1" numFmtId="4">
    <nc r="J11">
      <v>171.7</v>
    </nc>
  </rcc>
  <rcc rId="2964" sId="1">
    <nc r="K11">
      <v>700</v>
    </nc>
  </rcc>
  <rcc rId="2965" sId="1" numFmtId="4">
    <nc r="L11">
      <f>K11*J11</f>
    </nc>
  </rcc>
  <rfmt sheetId="1" sqref="C11:N11">
    <dxf>
      <fill>
        <patternFill>
          <bgColor rgb="FFFFFF00"/>
        </patternFill>
      </fill>
    </dxf>
  </rfmt>
  <rcc rId="2966" sId="1" odxf="1" dxf="1">
    <nc r="N11" t="inlineStr">
      <is>
        <t>Помещение свободного назначения</t>
      </is>
    </nc>
    <ndxf>
      <fill>
        <patternFill patternType="none">
          <bgColor indexed="65"/>
        </patternFill>
      </fill>
    </ndxf>
  </rcc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dn rId="0" localSheetId="1" customView="1" name="Z_6924A547_F047_449F_8690_734BF9E529F2_.wvu.Cols" hidden="1" oldHidden="1">
    <formula>Лист1!$F:$F</formula>
    <oldFormula>Лист1!$F:$F</oldFormula>
  </rdn>
  <rcv guid="{6924A547-F047-449F-8690-734BF9E529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23BBD92-FBB4-4BEC-BC26-08392FDD075B}" action="delete"/>
  <rdn rId="0" localSheetId="1" customView="1" name="Z_223BBD92_FBB4_4BEC_BC26_08392FDD075B_.wvu.PrintArea" hidden="1" oldHidden="1">
    <formula>Лист1!$C$2:$N$6</formula>
    <oldFormula>Лист1!$C$2:$N$6</oldFormula>
  </rdn>
  <rdn rId="0" localSheetId="1" customView="1" name="Z_223BBD92_FBB4_4BEC_BC26_08392FDD075B_.wvu.Cols" hidden="1" oldHidden="1">
    <formula>Лист1!$A:$B</formula>
    <oldFormula>Лист1!$A:$B</oldFormula>
  </rdn>
  <rcv guid="{223BBD92-FBB4-4BEC-BC26-08392FDD075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69" sId="1">
    <oc r="F11" t="inlineStr">
      <is>
        <t>СЗ СМУ-39</t>
      </is>
    </oc>
    <nc r="F11" t="inlineStr">
      <is>
        <t>ССП</t>
      </is>
    </nc>
  </rcc>
  <rcc rId="2970" sId="1">
    <oc r="F14" t="inlineStr">
      <is>
        <t>ИП Горбунова</t>
      </is>
    </oc>
    <nc r="F14" t="inlineStr">
      <is>
        <t>Энталь</t>
      </is>
    </nc>
  </rcc>
  <rdn rId="0" localSheetId="1" customView="1" name="Z_6924A547_F047_449F_8690_734BF9E529F2_.wvu.Cols" hidden="1" oldHidden="1">
    <oldFormula>Лист1!$F:$F</oldFormula>
  </rdn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cv guid="{6924A547-F047-449F-8690-734BF9E529F2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7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rgb="FFFFFF00"/>
        </patternFill>
      </fill>
      <alignment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17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73" sId="1" odxf="1" s="1" dxf="1">
    <nc r="G17">
      <f>HYPERLINK("https://cloud.mail.ru/public/m7bM/4NUzQJzge","План")</f>
    </nc>
    <o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charset val="204"/>
        <scheme val="none"/>
      </font>
      <alignment horizontal="left" vertical="bottom" textRotation="0" wrapText="0" indent="0" justifyLastLine="0" shrinkToFit="0" readingOrder="0"/>
    </odxf>
    <ndxf>
      <font>
        <sz val="14"/>
        <color theme="10"/>
        <name val="Times New Roman"/>
        <family val="1"/>
        <charset val="204"/>
        <scheme val="none"/>
      </font>
      <fill>
        <patternFill patternType="solid">
          <fgColor rgb="FF000000"/>
          <bgColor rgb="FFFFFF00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74" sId="1" odxf="1" s="1" dxf="1">
    <nc r="H17">
      <f>HYPERLINK("https://cloud.mail.ru/public/2B6S/MwgtfhwTK","Фото")</f>
    </nc>
    <o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charset val="204"/>
        <scheme val="none"/>
      </font>
    </odxf>
    <ndxf>
      <font>
        <sz val="14"/>
        <color theme="10"/>
        <name val="Times New Roman"/>
        <family val="1"/>
        <charset val="204"/>
        <scheme val="none"/>
      </font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75" sId="1" odxf="1" dxf="1">
    <nc r="I17" t="inlineStr">
      <is>
        <t>Чистовая отделка</t>
      </is>
    </nc>
    <odxf>
      <font>
        <sz val="14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wrapText="0"/>
      <border outline="0">
        <left/>
        <right/>
        <top/>
        <bottom/>
      </border>
    </odxf>
    <ndxf>
      <font>
        <sz val="14"/>
        <color auto="1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J17" start="0" length="0">
    <dxf>
      <font>
        <sz val="14"/>
        <color rgb="FF000000"/>
        <name val="Times New Roman"/>
        <family val="1"/>
        <charset val="204"/>
        <scheme val="none"/>
      </font>
      <numFmt numFmtId="4" formatCode="#,##0.00"/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76" sId="1" odxf="1" dxf="1" numFmtId="4">
    <nc r="K17">
      <v>1000</v>
    </nc>
    <odxf>
      <font>
        <sz val="14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wrapText="0"/>
      <border outline="0">
        <left/>
        <right/>
        <top/>
        <bottom/>
      </border>
    </odxf>
    <ndxf>
      <font>
        <sz val="14"/>
        <color rgb="FF000000"/>
        <name val="Times New Roman"/>
        <family val="1"/>
        <charset val="204"/>
        <scheme val="none"/>
      </font>
      <numFmt numFmtId="3" formatCode="#,##0"/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L17" start="0" length="0">
    <dxf>
      <font>
        <sz val="14"/>
        <color rgb="FF000000"/>
        <name val="Times New Roman"/>
        <family val="1"/>
        <charset val="204"/>
        <scheme val="none"/>
      </font>
      <numFmt numFmtId="3" formatCode="#,##0"/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77" sId="1" odxf="1" dxf="1">
    <nc r="M17" t="inlineStr">
      <is>
        <t xml:space="preserve">Оплата всех коммунальных услуг </t>
      </is>
    </nc>
    <odxf>
      <font>
        <sz val="14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wrapText="0"/>
      <border outline="0">
        <left/>
        <right/>
        <top/>
        <bottom/>
      </border>
    </odxf>
    <ndxf>
      <font>
        <sz val="14"/>
        <color rgb="FF000000"/>
        <name val="Times New Roman"/>
        <family val="1"/>
        <charset val="204"/>
        <scheme val="none"/>
      </font>
      <numFmt numFmtId="3" formatCode="#,##0"/>
      <fill>
        <patternFill patternType="solid">
          <fgColor rgb="FF000000"/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N17" start="0" length="0">
    <dxf>
      <font>
        <b/>
        <sz val="14"/>
        <name val="Times New Roman"/>
        <family val="1"/>
        <charset val="204"/>
        <scheme val="none"/>
      </font>
      <fill>
        <patternFill patternType="solid">
          <bgColor rgb="FFFFFF0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78" sId="1">
    <nc r="C17" t="inlineStr">
      <is>
        <t>Кировский район</t>
      </is>
    </nc>
  </rcc>
  <rcc rId="2979" sId="1">
    <nc r="D17" t="inlineStr">
      <is>
        <t>ул. Апрельская 5к</t>
      </is>
    </nc>
  </rcc>
  <rcc rId="2980" sId="1">
    <nc r="E17" t="inlineStr">
      <is>
        <t>помещение № 313 (h 3,3)</t>
      </is>
    </nc>
  </rcc>
  <rcc rId="2981" sId="1">
    <nc r="F17" t="inlineStr">
      <is>
        <t>ВостокИнвест</t>
      </is>
    </nc>
  </rcc>
  <rcc rId="2982" sId="1" numFmtId="4">
    <nc r="J17">
      <v>54.9</v>
    </nc>
  </rcc>
  <rcc rId="2983" sId="1" numFmtId="4">
    <nc r="L17">
      <v>50000</v>
    </nc>
  </rcc>
  <rcc rId="2984" sId="1">
    <nc r="N17" t="inlineStr">
      <is>
        <t>Будет свободно с 25.09.2026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85" sId="1" ref="A8:XFD8" action="insertRow">
    <undo index="65535" exp="area" ref3D="1" dr="$A$1:$B$1048576" dn="Z_223BBD92_FBB4_4BEC_BC26_08392FDD075B_.wvu.Cols" sId="1"/>
    <undo index="65535" exp="area" ref3D="1" dr="$A$1:$B$1048576" dn="Z_0D98D56C_6C9F_4931_9199_3528B0B6143A_.wvu.Cols" sId="1"/>
  </rrc>
  <rfmt sheetId="1" sqref="C8" start="0" length="0">
    <dxf>
      <fill>
        <patternFill>
          <bgColor rgb="FFFFFF00"/>
        </patternFill>
      </fill>
    </dxf>
  </rfmt>
  <rfmt sheetId="1" sqref="D8" start="0" length="0">
    <dxf>
      <fill>
        <patternFill>
          <bgColor rgb="FFFFFF00"/>
        </patternFill>
      </fill>
    </dxf>
  </rfmt>
  <rfmt sheetId="1" sqref="E8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rgb="FFFFFF00"/>
        </patternFill>
      </fill>
      <alignment wrapText="1"/>
    </dxf>
  </rfmt>
  <rfmt sheetId="1" sqref="F8" start="0" length="0">
    <dxf>
      <fill>
        <patternFill>
          <bgColor rgb="FFFFFF00"/>
        </patternFill>
      </fill>
    </dxf>
  </rfmt>
  <rcc rId="2986" sId="1" odxf="1" dxf="1">
    <nc r="G8">
      <f>HYPERLINK("https://cloud.mail.ru/public/m7bM/4NUzQJzge","План")</f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987" sId="1" odxf="1" dxf="1">
    <nc r="H8">
      <f>HYPERLINK("https://cloud.mail.ru/public/2B6S/MwgtfhwTK","Фото")</f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988" sId="1">
    <nc r="I8" t="inlineStr">
      <is>
        <t>Чистовая отделка</t>
      </is>
    </nc>
  </rcc>
  <rfmt sheetId="1" sqref="J8" start="0" length="0">
    <dxf>
      <fill>
        <patternFill>
          <bgColor rgb="FFFFFF00"/>
        </patternFill>
      </fill>
    </dxf>
  </rfmt>
  <rcc rId="2989" sId="1" odxf="1" dxf="1" numFmtId="4">
    <nc r="K8">
      <v>1000</v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990" sId="1" odxf="1" dxf="1">
    <nc r="L8">
      <f>J8*K8</f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991" sId="1" odxf="1" dxf="1">
    <nc r="M8" t="inlineStr">
      <is>
        <t xml:space="preserve">Оплата всех коммунальных услуг 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2992" sId="1" odxf="1" dxf="1">
    <nc r="N8" t="inlineStr">
      <is>
        <t>Будет свободно с 01.11.2026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2993" sId="1" odxf="1" dxf="1">
    <nc r="C8" t="inlineStr">
      <is>
        <t>Октябрьский район</t>
      </is>
    </nc>
    <ndxf>
      <fill>
        <patternFill>
          <bgColor theme="0"/>
        </patternFill>
      </fill>
    </ndxf>
  </rcc>
  <rcc rId="2994" sId="1">
    <nc r="D8" t="inlineStr">
      <is>
        <t>ул. Норильская 52а</t>
      </is>
    </nc>
  </rcc>
  <rcc rId="2995" sId="1">
    <nc r="E8" t="inlineStr">
      <is>
        <t>помещение № 1 (h 2,7)</t>
      </is>
    </nc>
  </rcc>
  <rcc rId="2996" sId="1">
    <nc r="F8" t="inlineStr">
      <is>
        <t>Бетонит</t>
      </is>
    </nc>
  </rcc>
  <rcc rId="2997" sId="1" numFmtId="4">
    <nc r="J8">
      <v>64.900000000000006</v>
    </nc>
  </rcc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cv guid="{6924A547-F047-449F-8690-734BF9E529F2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8">
    <dxf>
      <fill>
        <patternFill>
          <bgColor rgb="FFFFFF00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5:N1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cv guid="{6924A547-F047-449F-8690-734BF9E529F2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7:N19">
    <dxf>
      <fill>
        <patternFill>
          <bgColor theme="0"/>
        </patternFill>
      </fill>
    </dxf>
  </rfmt>
  <rfmt sheetId="1" sqref="D8 D18 D12 D15">
    <dxf>
      <fill>
        <patternFill>
          <bgColor rgb="FFFFFF00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000" sId="1" ref="A14:XFD14" action="deleteRow">
    <undo index="65535" exp="area" ref3D="1" dr="$A$1:$B$1048576" dn="Z_0D98D56C_6C9F_4931_9199_3528B0B6143A_.wvu.Cols" sId="1"/>
    <undo index="65535" exp="area" ref3D="1" dr="$A$1:$B$1048576" dn="Z_223BBD92_FBB4_4BEC_BC26_08392FDD075B_.wvu.Cols" sId="1"/>
    <rfmt sheetId="1" xfDxf="1" sqref="A14:XFD14" start="0" length="0">
      <dxf>
        <fill>
          <patternFill patternType="solid">
            <bgColor theme="0"/>
          </patternFill>
        </fill>
      </dxf>
    </rfmt>
    <rcc rId="0" sId="1" dxf="1">
      <nc r="C14" t="inlineStr">
        <is>
          <t>Советский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" t="inlineStr">
        <is>
          <t>ул. Соколовская 64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" t="inlineStr">
        <is>
          <t>помещение № 635 (h 2,7)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4" t="inlineStr">
        <is>
          <t>ИП Горбунова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4">
        <f>HYPERLINK("https://cloud.mail.ru/public/m7bM/4NUzQJzge","План")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4">
        <f>HYPERLINK("https://cloud.mail.ru/public/2B6S/MwgtfhwTK","Фото")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I14" t="inlineStr">
        <is>
          <t>Белый куб</t>
        </is>
      </nc>
      <ndxf>
        <font>
          <sz val="14"/>
          <color auto="1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4">
        <v>102.3</v>
      </nc>
      <ndxf>
        <font>
          <sz val="14"/>
          <color rgb="FF000000"/>
          <name val="Times New Roman"/>
          <family val="1"/>
          <charset val="204"/>
          <scheme val="none"/>
        </font>
        <numFmt numFmtId="4" formatCode="#,##0.0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4">
        <v>1000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14">
        <f>J14*K14</f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4" t="inlineStr">
        <is>
          <t xml:space="preserve">Оплата всех коммунальных услуг </t>
        </is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4" t="inlineStr">
        <is>
          <t>Помещение свободного назначения</t>
        </is>
      </nc>
      <ndxf>
        <font>
          <b/>
          <sz val="14"/>
          <color theme="1"/>
          <name val="Times New Roman"/>
          <family val="1"/>
          <charset val="204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cv guid="{6924A547-F047-449F-8690-734BF9E529F2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002" sId="1" ref="H1:H1048576" action="deleteCol">
    <rfmt sheetId="1" xfDxf="1" sqref="H1:H1048576" start="0" length="0">
      <dxf>
        <font>
          <u/>
          <sz val="14"/>
          <name val="Times New Roman"/>
          <family val="1"/>
          <charset val="204"/>
          <scheme val="none"/>
        </font>
      </dxf>
    </rfmt>
    <rfmt sheetId="1" sqref="H3" start="0" length="0">
      <dxf>
        <font>
          <b/>
          <u val="none"/>
          <sz val="14"/>
          <name val="Times New Roman"/>
          <family val="1"/>
          <charset val="204"/>
          <scheme val="none"/>
        </font>
        <alignment horizontal="center" vertical="center"/>
      </dxf>
    </rfmt>
    <rfmt sheetId="1" sqref="H4" start="0" length="0">
      <dxf>
        <font>
          <b/>
          <u val="none"/>
          <sz val="14"/>
          <name val="Times New Roman"/>
          <family val="1"/>
          <charset val="204"/>
          <scheme val="none"/>
        </font>
        <alignment horizontal="center" vertical="center"/>
      </dxf>
    </rfmt>
    <rcc rId="0" sId="1" dxf="1">
      <nc r="H5" t="inlineStr">
        <is>
          <t>Фото помещения</t>
        </is>
      </nc>
      <ndxf>
        <font>
          <b/>
          <u val="none"/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rgb="FFB0C4DE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6" start="0" length="0">
      <dxf>
        <font>
          <b/>
          <u val="none"/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rgb="FFB0C4DE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s="1" dxf="1">
      <nc r="H7">
        <f>HYPERLINK("https://cloud.mail.ru/public/MvJk/XmrKTCm7D","Фото")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8">
        <f>HYPERLINK("https://cloud.mail.ru/public/2B6S/MwgtfhwTK","Фото")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1">
        <f>HYPERLINK("https://cloud.mail.ru/public/P1Jd/pXv7CnjPj","Фото")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9">
        <f>HYPERLINK("https://cloud.mail.ru/public/BNUG/7iFwqKMTs","Фото")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0">
        <f>HYPERLINK("https://cloud.mail.ru/public/ExXj/xycZM4Efk","Фото")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2">
        <f>HYPERLINK("https://cloud.mail.ru/public/ExXj/xycZM4Efk","Фото")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3">
        <f>HYPERLINK("https://cloud.mail.ru/public/2B6S/MwgtfhwTK","Фото")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4">
        <f>HYPERLINK("https://cloud.mail.ru/public/2B6S/MwgtfhwTK","Фото")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5">
        <f>HYPERLINK("https://cloud.mail.ru/public/PBqa/5NKLLvxf2","Фото")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6">
        <f>HYPERLINK("https://cloud.mail.ru/public/McW6/wJS4ntuoJ","Фото")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7">
        <f>HYPERLINK("https://cloud.mail.ru/public/2B6S/MwgtfhwTK","Фото")</f>
      </nc>
      <ndxf>
        <font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18" start="0" length="0">
      <dxf>
        <fill>
          <patternFill patternType="solid">
            <bgColor theme="0"/>
          </patternFill>
        </fill>
      </dxf>
    </rfmt>
  </rrc>
  <rcc rId="3003" sId="1">
    <oc r="G5" t="inlineStr">
      <is>
        <t>Планировка</t>
      </is>
    </oc>
    <nc r="G5" t="inlineStr">
      <is>
        <t>Карточка объекта</t>
      </is>
    </nc>
  </rcc>
  <rfmt sheetId="1" sqref="G5:G6">
    <dxf>
      <alignment horizontal="center"/>
    </dxf>
  </rfmt>
  <rfmt sheetId="1" sqref="G17" start="0" length="0">
    <dxf>
      <font>
        <sz val="11"/>
        <color theme="10"/>
        <name val="Calibri"/>
        <family val="2"/>
        <charset val="204"/>
        <scheme val="minor"/>
      </font>
    </dxf>
  </rfmt>
  <rfmt sheetId="1" sqref="F23" start="0" length="0">
    <dxf>
      <font>
        <u/>
        <sz val="11"/>
        <color theme="10"/>
        <name val="Calibri"/>
        <family val="2"/>
        <scheme val="minor"/>
      </font>
    </dxf>
  </rfmt>
  <rcc rId="3004" sId="1">
    <oc r="G17">
      <f>HYPERLINK("https://cloud.mail.ru/public/m7bM/4NUzQJzge","План")</f>
    </oc>
    <nc r="G17">
      <f>HYPERLINK("https://аренда24спецстрой.рф/project/kirovskij-rajon/pomeshhenie-313-ul-aprelskaja-5k-2/","Перейти к объекту")</f>
    </nc>
  </rcc>
  <rcv guid="{223BBD92-FBB4-4BEC-BC26-08392FDD075B}" action="delete"/>
  <rdn rId="0" localSheetId="1" customView="1" name="Z_223BBD92_FBB4_4BEC_BC26_08392FDD075B_.wvu.PrintArea" hidden="1" oldHidden="1">
    <formula>Лист1!$C$2:$N$6</formula>
    <oldFormula>Лист1!$C$2:$N$6</oldFormula>
  </rdn>
  <rdn rId="0" localSheetId="1" customView="1" name="Z_223BBD92_FBB4_4BEC_BC26_08392FDD075B_.wvu.Cols" hidden="1" oldHidden="1">
    <formula>Лист1!$A:$B</formula>
    <oldFormula>Лист1!$A:$B</oldFormula>
  </rdn>
  <rcv guid="{223BBD92-FBB4-4BEC-BC26-08392FDD075B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37" sId="1" ref="A13:XFD13" action="deleteRow">
    <undo index="65535" exp="area" ref3D="1" dr="$F$1:$F$1048576" dn="Z_6924A547_F047_449F_8690_734BF9E529F2_.wvu.Cols" sId="1"/>
    <undo index="65535" exp="area" ref3D="1" dr="$A$1:$B$1048576" dn="Z_223BBD92_FBB4_4BEC_BC26_08392FDD075B_.wvu.Cols" sId="1"/>
    <undo index="65535" exp="area" ref3D="1" dr="$A$1:$B$1048576" dn="Z_0D98D56C_6C9F_4931_9199_3528B0B6143A_.wvu.Cols" sId="1"/>
    <rfmt sheetId="1" xfDxf="1" sqref="A13:XFD13" start="0" length="0"/>
    <rcc rId="0" sId="1" dxf="1">
      <nc r="C13" t="inlineStr">
        <is>
          <t>Центральный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ул. Подзолкова, 19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" t="inlineStr">
        <is>
          <t>помещение №233 (h 4,2)</t>
        </is>
      </nc>
      <n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3" t="inlineStr">
        <is>
          <t>Альянс групп</t>
        </is>
      </nc>
      <n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3">
        <f>HYPERLINK("https://cloud.mail.ru/public/qJTw/MZxp7gRZc","План")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3">
        <f>HYPERLINK("https://cloud.mail.ru/public/f3HM/fYQjzGwtg","Фото")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I13" t="inlineStr">
        <is>
          <t>Чистовая отделка</t>
        </is>
      </nc>
      <ndxf>
        <font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3">
        <v>63.2</v>
      </nc>
      <ndxf>
        <font>
          <sz val="14"/>
          <color rgb="FF000000"/>
          <name val="Times New Roman"/>
          <family val="1"/>
          <charset val="204"/>
          <scheme val="none"/>
        </font>
        <numFmt numFmtId="4" formatCode="#,##0.0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3">
        <v>1000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13">
        <f>J13*K13</f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3" t="inlineStr">
        <is>
          <t xml:space="preserve">Оплата всех коммунальных услуг </t>
        </is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3" t="inlineStr">
        <is>
          <t>Помещение готово к работе</t>
        </is>
      </nc>
      <ndxf>
        <font>
          <b/>
          <sz val="14"/>
          <color theme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38" sId="1" ref="A13:XFD13" action="deleteRow">
    <undo index="65535" exp="area" ref3D="1" dr="$F$1:$F$1048576" dn="Z_6924A547_F047_449F_8690_734BF9E529F2_.wvu.Cols" sId="1"/>
    <undo index="65535" exp="area" ref3D="1" dr="$A$1:$B$1048576" dn="Z_223BBD92_FBB4_4BEC_BC26_08392FDD075B_.wvu.Cols" sId="1"/>
    <undo index="65535" exp="area" ref3D="1" dr="$A$1:$B$1048576" dn="Z_0D98D56C_6C9F_4931_9199_3528B0B6143A_.wvu.Cols" sId="1"/>
    <rfmt sheetId="1" xfDxf="1" sqref="A13:XFD13" start="0" length="0"/>
    <rcc rId="0" sId="1" dxf="1">
      <nc r="C13" t="inlineStr">
        <is>
          <t>Центральный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ул. Подзолкова, 21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" t="inlineStr">
        <is>
          <t>земля</t>
        </is>
      </nc>
      <ndxf>
        <font>
          <sz val="14"/>
          <color theme="1"/>
          <name val="Times New Roman"/>
          <family val="1"/>
          <charset val="204"/>
          <scheme val="none"/>
        </font>
        <fill>
          <patternFill patternType="solid">
            <bgColor theme="9" tint="0.59999389629810485"/>
          </patternFill>
        </fill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3" t="inlineStr">
        <is>
          <t>Экстра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G13" start="0" length="0">
      <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s="1" dxf="1">
      <nc r="H13">
        <f>HYPERLINK("https://cloud.mail.ru/public/qrqr/LakJJQZ4C","Фото")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I13" start="0" length="0">
      <dxf>
        <font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J13">
        <v>50000</v>
      </nc>
      <ndxf>
        <font>
          <sz val="14"/>
          <color theme="1"/>
          <name val="Times New Roman"/>
          <family val="1"/>
          <charset val="204"/>
          <scheme val="none"/>
        </font>
        <numFmt numFmtId="3" formatCode="#,##0"/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3">
        <v>6000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L13">
        <v>300000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3" start="0" length="0">
      <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" start="0" length="0">
      <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dn rId="0" localSheetId="1" customView="1" name="Z_6924A547_F047_449F_8690_734BF9E529F2_.wvu.Cols" hidden="1" oldHidden="1">
    <formula>Лист1!$F:$F</formula>
    <oldFormula>Лист1!$F:$F</oldFormula>
  </rdn>
  <rcv guid="{6924A547-F047-449F-8690-734BF9E529F2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7:M17">
    <dxf>
      <alignment horizontal="center"/>
    </dxf>
  </rfmt>
  <rfmt sheetId="1" sqref="C5:M6">
    <dxf>
      <alignment horizontal="general"/>
    </dxf>
  </rfmt>
  <rfmt sheetId="1" sqref="C5:M6">
    <dxf>
      <alignment horizontal="center"/>
    </dxf>
  </rfmt>
  <rcc rId="3007" sId="1">
    <oc r="E7" t="inlineStr">
      <is>
        <t>помещение  (h-2,75)</t>
      </is>
    </oc>
    <nc r="E7" t="inlineStr">
      <is>
        <t>Помещение №2  (h-2,75)</t>
      </is>
    </nc>
  </rcc>
  <rcc rId="3008" sId="1" odxf="1" dxf="1">
    <oc r="G7">
      <f>HYPERLINK("https://cloud.mail.ru/public/fGnQ/QGLjaipYa","План")</f>
    </oc>
    <nc r="G7">
      <f>HYPERLINK("https://аренда24спецстрой.рф/project/oktjabrskij-rajon/pomeshhenie-2-ul-televizornaja-1-str-15/","Перейти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09" sId="1">
    <oc r="E11" t="inlineStr">
      <is>
        <t>здание (цоколь,1 этаж) (h 3,4   h 6,3)</t>
      </is>
    </oc>
    <nc r="E11" t="inlineStr">
      <is>
        <t>Здание №1 (цоколь,1 этаж) (h 3,4  h 6,3)</t>
      </is>
    </nc>
  </rcc>
  <rcc rId="3010" sId="1" odxf="1" dxf="1">
    <oc r="G11">
      <f>HYPERLINK("https://cloud.mail.ru/public/55Cx/NWh5w1nbn","План")</f>
    </oc>
    <nc r="G11">
      <f>HYPERLINK("https://аренда24спецстрой.рф/project/oktjabrskij-rajon/pomeshhenie-1-ul-televizornaja-1-str-15/","Перейти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  <rcc rId="3011" sId="1">
    <oc r="E8" t="inlineStr">
      <is>
        <t>помещение № 1 (h 2,7)</t>
      </is>
    </oc>
    <nc r="E8" t="inlineStr">
      <is>
        <t>Помещение №1 (h 2,7)</t>
      </is>
    </nc>
  </rcc>
  <rcc rId="3012" sId="1" odxf="1" dxf="1">
    <oc r="G8">
      <f>HYPERLINK("https://cloud.mail.ru/public/m7bM/4NUzQJzge","План")</f>
    </oc>
    <nc r="G8">
      <f>HYPERLINK("https://аренда24спецстрой.рф/project/oktjabrskij-rajon/pomeshhenie-1-ul-norilskaja-52-a/","Перейти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3" sId="1">
    <nc r="H9" t="inlineStr">
      <is>
        <t>Свободное пространство</t>
      </is>
    </nc>
  </rcc>
  <rcc rId="3014" sId="1">
    <oc r="E9" t="inlineStr">
      <is>
        <t>земля</t>
      </is>
    </oc>
    <nc r="E9" t="inlineStr">
      <is>
        <t>Земля</t>
      </is>
    </nc>
  </rcc>
  <rcc rId="3015" sId="1" odxf="1" dxf="1">
    <oc r="G9">
      <f>HYPERLINK("https://cloud.mail.ru/public/uXj3/cYMGR7nR9","План")</f>
    </oc>
    <nc r="G9">
      <f>HYPERLINK("https://аренда24спецстрой.рф/project/sverdlovskij-rajon/zemlja-ul-aleshi-timoshenkova-97-1/","Перейти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8">
    <dxf>
      <fill>
        <patternFill>
          <bgColor theme="0"/>
        </patternFill>
      </fill>
    </dxf>
  </rfmt>
  <rfmt sheetId="1" sqref="D17">
    <dxf>
      <fill>
        <patternFill>
          <bgColor theme="0"/>
        </patternFill>
      </fill>
    </dxf>
  </rfmt>
  <rcc rId="3016" sId="1" odxf="1" dxf="1">
    <oc r="G10">
      <f>HYPERLINK("https://cloud.mail.ru/public/tQ71/RmyaEQRBQ","План")</f>
    </oc>
    <nc r="G10">
      <f>HYPERLINK("https://аренда24спецстрой.рф/project/sverdlovskij-rajon/pomeshhenie-0-ul-parashjutnaja-90c3/","Перейти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7" sId="1">
    <oc r="D10" t="inlineStr">
      <is>
        <t>Парашютная ул., 90с3</t>
      </is>
    </oc>
    <nc r="D10" t="inlineStr">
      <is>
        <t>ул. Парашютная, 90с3</t>
      </is>
    </nc>
  </rcc>
  <rcc rId="3018" sId="1">
    <oc r="D12" t="inlineStr">
      <is>
        <t>Судостроительная 155</t>
      </is>
    </oc>
    <nc r="D12" t="inlineStr">
      <is>
        <t>ул.Судостроительная, 155</t>
      </is>
    </nc>
  </rcc>
  <rfmt sheetId="1" sqref="D12">
    <dxf>
      <fill>
        <patternFill>
          <bgColor theme="0"/>
        </patternFill>
      </fill>
    </dxf>
  </rfmt>
  <rcc rId="3019" sId="1" odxf="1" dxf="1">
    <oc r="G12">
      <f>HYPERLINK("https://cloud.mail.ru/public/tQ71/RmyaEQRBQ","План")</f>
    </oc>
    <nc r="G12">
      <f>HYPERLINK("https://аренда24спецстрой.рф/project/sverdlovskij-rajon/pomeshhenie-4-ul-sudostroitelnaja-155/","Перейти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14">
    <dxf>
      <fill>
        <patternFill>
          <bgColor theme="0"/>
        </patternFill>
      </fill>
    </dxf>
  </rfmt>
  <rcc rId="3020" sId="1" odxf="1" dxf="1">
    <oc r="G14">
      <f>HYPERLINK("https://cloud.mail.ru/public/m7bM/4NUzQJzge","План")</f>
    </oc>
    <nc r="G14">
      <f>HYPERLINK("https://аренда24спецстрой.рф/project/sovetskij-rajon/pomeshhenie-628-ul-sokolovskaja-64-2/","Перейти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1" sId="1" odxf="1" dxf="1">
    <oc r="G13">
      <f>HYPERLINK("https://cloud.mail.ru/public/j2gs/1orak4Fqm","План")</f>
    </oc>
    <nc r="G13">
      <f>HYPERLINK("https://аренда24спецстрой.рф/project/sovetskij-rajon/pomeshhenie-6-zhk-enisejskaja-sloboda-ul-sokolovskaja-64/","Перейти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2" sId="1">
    <oc r="E15" t="inlineStr">
      <is>
        <t xml:space="preserve">здание </t>
      </is>
    </oc>
    <nc r="E15" t="inlineStr">
      <is>
        <t>Помещение №646</t>
      </is>
    </nc>
  </rcc>
  <rcc rId="3023" sId="1">
    <oc r="E12" t="inlineStr">
      <is>
        <t>помещение № 267 (h 3,0)</t>
      </is>
    </oc>
    <nc r="E12" t="inlineStr">
      <is>
        <t>Помещение №267 (h 3,0)</t>
      </is>
    </nc>
  </rcc>
  <rcc rId="3024" sId="1">
    <oc r="E13" t="inlineStr">
      <is>
        <t>помещение № 632 (h 2,7)</t>
      </is>
    </oc>
    <nc r="E13" t="inlineStr">
      <is>
        <t>Помещение №632 (h 2,7)</t>
      </is>
    </nc>
  </rcc>
  <rcc rId="3025" sId="1">
    <oc r="E14" t="inlineStr">
      <is>
        <t>помещение № 628 (h 2,7)</t>
      </is>
    </oc>
    <nc r="E14" t="inlineStr">
      <is>
        <t>Помещение №628 (h 2,7)</t>
      </is>
    </nc>
  </rcc>
  <rcc rId="3026" sId="1" odxf="1" dxf="1">
    <oc r="G15">
      <f>HYPERLINK("https://cloud.mail.ru/public/PBqa/5NKLLvxf2","План")</f>
    </oc>
    <nc r="G15">
      <f>HYPERLINK("https://аренда24спецстрой.рф/project/sovetskij-rajon/pomeshhenie-646-ul-molokova-24/","Перейти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7" sId="1">
    <oc r="E16" t="inlineStr">
      <is>
        <t xml:space="preserve">здание </t>
      </is>
    </oc>
    <nc r="E16" t="inlineStr">
      <is>
        <t xml:space="preserve">Помещение №646 </t>
      </is>
    </nc>
  </rcc>
  <rcc rId="3028" sId="1" odxf="1" dxf="1">
    <oc r="G16">
      <f>HYPERLINK("https://cloud.mail.ru/public/McW6/wJS4ntuoJ","План")</f>
    </oc>
    <nc r="G16">
      <f>HYPERLINK("https://аренда24спецстрой.рф/project/sovetskij-rajon/pomeshhenie-646-ul-molokova-24/","Перейти к объекту")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  <rcc rId="3029" sId="1">
    <oc r="G15">
      <f>HYPERLINK("https://аренда24спецстрой.рф/project/sovetskij-rajon/pomeshhenie-646-ul-molokova-24/","Перейти к объекту")</f>
    </oc>
    <nc r="G15">
      <f>HYPERLINK("https://аренда24спецстрой.рф/project/centralnyj-rajon/pomeshhenie-11-ul-dmitrija-martynova-7/","Перейти к объекту")</f>
    </nc>
  </rcc>
  <rcc rId="3030" sId="1">
    <oc r="E15" t="inlineStr">
      <is>
        <t>Помещение №646</t>
      </is>
    </oc>
    <nc r="E15" t="inlineStr">
      <is>
        <t>Физкультурно-оздоровительный комплекс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5:M17">
    <dxf>
      <alignment horizontal="general"/>
    </dxf>
  </rfmt>
  <rfmt sheetId="1" sqref="C5:M17">
    <dxf>
      <alignment horizontal="center"/>
    </dxf>
  </rfmt>
  <rfmt sheetId="1" sqref="C5:M17" start="0" length="2147483647">
    <dxf>
      <font>
        <b val="0"/>
        <charset val="204"/>
      </font>
    </dxf>
  </rfmt>
  <rfmt sheetId="1" sqref="C5:M17" start="0" length="2147483647">
    <dxf>
      <font>
        <b/>
      </font>
    </dxf>
  </rfmt>
  <rfmt sheetId="1" sqref="C5:M17" start="0" length="2147483647">
    <dxf>
      <font>
        <b val="0"/>
      </font>
    </dxf>
  </rfmt>
  <rfmt sheetId="1" sqref="C5:M6" start="0" length="2147483647">
    <dxf>
      <font>
        <b/>
      </font>
    </dxf>
  </rfmt>
  <rfmt sheetId="1" sqref="C5:M6" start="0" length="2147483647">
    <dxf>
      <font>
        <sz val="16"/>
      </font>
    </dxf>
  </rfmt>
  <rfmt sheetId="1" sqref="C3:L4" start="0" length="2147483647">
    <dxf>
      <font>
        <sz val="22"/>
      </font>
    </dxf>
  </rfmt>
  <rfmt sheetId="1" sqref="C3:L4" start="0" length="2147483647">
    <dxf>
      <font>
        <sz val="20"/>
      </font>
    </dxf>
  </rfmt>
  <rfmt sheetId="1" sqref="C3:L4">
    <dxf>
      <fill>
        <patternFill patternType="solid">
          <bgColor rgb="FFE75B24"/>
        </patternFill>
      </fill>
    </dxf>
  </rfmt>
  <rfmt sheetId="1" sqref="M7:M17" start="0" length="2147483647">
    <dxf>
      <font>
        <b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D6324124-2858-451A-AEBD-92036CB49F64}" name="WORK HARD ANYWERE" id="-1397885430" dateTime="2026-10-08T12:58:2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microsoft.com/office/2006/relationships/wsSortMap" Target="wsSortMap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topLeftCell="C1" zoomScale="70" zoomScaleNormal="70" workbookViewId="0">
      <selection activeCell="M7" sqref="M7:M17"/>
    </sheetView>
  </sheetViews>
  <sheetFormatPr defaultRowHeight="18" x14ac:dyDescent="0.4"/>
  <cols>
    <col min="1" max="1" width="9.54296875" hidden="1" customWidth="1"/>
    <col min="2" max="2" width="5.81640625" hidden="1" customWidth="1"/>
    <col min="3" max="3" width="26" bestFit="1" customWidth="1"/>
    <col min="4" max="4" width="36.26953125" bestFit="1" customWidth="1"/>
    <col min="5" max="5" width="43.81640625" style="1" bestFit="1" customWidth="1"/>
    <col min="6" max="6" width="21" bestFit="1" customWidth="1"/>
    <col min="7" max="7" width="15.453125" style="3" bestFit="1" customWidth="1"/>
    <col min="8" max="8" width="24.26953125" bestFit="1" customWidth="1"/>
    <col min="9" max="9" width="12.26953125" customWidth="1"/>
    <col min="10" max="10" width="18" bestFit="1" customWidth="1"/>
    <col min="11" max="11" width="15.26953125" bestFit="1" customWidth="1"/>
    <col min="12" max="12" width="41" bestFit="1" customWidth="1"/>
    <col min="13" max="13" width="43.81640625" bestFit="1" customWidth="1"/>
  </cols>
  <sheetData>
    <row r="1" spans="1:13" x14ac:dyDescent="0.4">
      <c r="A1" t="s">
        <v>14</v>
      </c>
      <c r="B1" t="s">
        <v>15</v>
      </c>
      <c r="D1" t="s">
        <v>16</v>
      </c>
      <c r="E1" s="1" t="s">
        <v>17</v>
      </c>
      <c r="H1" t="s">
        <v>18</v>
      </c>
      <c r="I1" t="s">
        <v>19</v>
      </c>
      <c r="K1" t="s">
        <v>20</v>
      </c>
      <c r="L1" t="s">
        <v>21</v>
      </c>
    </row>
    <row r="3" spans="1:13" x14ac:dyDescent="0.4">
      <c r="C3" s="23" t="s">
        <v>10</v>
      </c>
      <c r="D3" s="23"/>
      <c r="E3" s="23"/>
      <c r="F3" s="23"/>
      <c r="G3" s="23"/>
      <c r="H3" s="23"/>
      <c r="I3" s="23"/>
      <c r="J3" s="23"/>
      <c r="K3" s="23"/>
      <c r="L3" s="23"/>
      <c r="M3" s="2"/>
    </row>
    <row r="4" spans="1:13" x14ac:dyDescent="0.4">
      <c r="C4" s="23"/>
      <c r="D4" s="23"/>
      <c r="E4" s="23"/>
      <c r="F4" s="23"/>
      <c r="G4" s="23"/>
      <c r="H4" s="23"/>
      <c r="I4" s="23"/>
      <c r="J4" s="23"/>
      <c r="K4" s="23"/>
      <c r="L4" s="23"/>
      <c r="M4" s="2"/>
    </row>
    <row r="5" spans="1:13" ht="15" customHeight="1" x14ac:dyDescent="0.35">
      <c r="C5" s="22" t="s">
        <v>0</v>
      </c>
      <c r="D5" s="22" t="s">
        <v>1</v>
      </c>
      <c r="E5" s="22" t="s">
        <v>4</v>
      </c>
      <c r="F5" s="22" t="s">
        <v>12</v>
      </c>
      <c r="G5" s="22" t="s">
        <v>54</v>
      </c>
      <c r="H5" s="22" t="s">
        <v>5</v>
      </c>
      <c r="I5" s="22" t="s">
        <v>2</v>
      </c>
      <c r="J5" s="22" t="s">
        <v>8</v>
      </c>
      <c r="K5" s="22" t="s">
        <v>3</v>
      </c>
      <c r="L5" s="22" t="s">
        <v>7</v>
      </c>
      <c r="M5" s="22"/>
    </row>
    <row r="6" spans="1:13" ht="30.75" customHeight="1" x14ac:dyDescent="0.35"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29" x14ac:dyDescent="0.35">
      <c r="C7" s="8" t="s">
        <v>28</v>
      </c>
      <c r="D7" s="8" t="s">
        <v>29</v>
      </c>
      <c r="E7" s="9" t="s">
        <v>55</v>
      </c>
      <c r="F7" s="8" t="s">
        <v>32</v>
      </c>
      <c r="G7" s="21" t="str">
        <f>HYPERLINK("https://аренда24спецстрой.рф/project/oktjabrskij-rajon/pomeshhenie-2-ul-televizornaja-1-str-15/","Перейти к объекту")</f>
        <v>Перейти к объекту</v>
      </c>
      <c r="H7" s="10" t="s">
        <v>27</v>
      </c>
      <c r="I7" s="11">
        <v>389.8</v>
      </c>
      <c r="J7" s="12">
        <v>600</v>
      </c>
      <c r="K7" s="12">
        <v>233880</v>
      </c>
      <c r="L7" s="12" t="s">
        <v>9</v>
      </c>
      <c r="M7" s="13" t="s">
        <v>34</v>
      </c>
    </row>
    <row r="8" spans="1:13" ht="29" x14ac:dyDescent="0.35">
      <c r="C8" s="8" t="s">
        <v>28</v>
      </c>
      <c r="D8" s="8" t="s">
        <v>53</v>
      </c>
      <c r="E8" s="8" t="s">
        <v>57</v>
      </c>
      <c r="F8" s="8" t="s">
        <v>13</v>
      </c>
      <c r="G8" s="21" t="str">
        <f>HYPERLINK("https://аренда24спецстрой.рф/project/oktjabrskij-rajon/pomeshhenie-1-ul-norilskaja-52-a/","Перейти к объекту")</f>
        <v>Перейти к объекту</v>
      </c>
      <c r="H8" s="10" t="s">
        <v>27</v>
      </c>
      <c r="I8" s="11">
        <v>64.900000000000006</v>
      </c>
      <c r="J8" s="12">
        <v>1000</v>
      </c>
      <c r="K8" s="12">
        <f t="shared" ref="K8" si="0">I8*J8</f>
        <v>64900.000000000007</v>
      </c>
      <c r="L8" s="12" t="s">
        <v>9</v>
      </c>
      <c r="M8" s="13" t="s">
        <v>45</v>
      </c>
    </row>
    <row r="9" spans="1:13" ht="35" x14ac:dyDescent="0.35">
      <c r="C9" s="8" t="s">
        <v>28</v>
      </c>
      <c r="D9" s="8" t="s">
        <v>29</v>
      </c>
      <c r="E9" s="9" t="s">
        <v>56</v>
      </c>
      <c r="F9" s="8" t="s">
        <v>32</v>
      </c>
      <c r="G9" s="21" t="str">
        <f>HYPERLINK("https://аренда24спецстрой.рф/project/oktjabrskij-rajon/pomeshhenie-1-ul-televizornaja-1-str-15/","Перейти к объекту")</f>
        <v>Перейти к объекту</v>
      </c>
      <c r="H9" s="14" t="s">
        <v>6</v>
      </c>
      <c r="I9" s="11">
        <v>3629.4</v>
      </c>
      <c r="J9" s="12">
        <v>300</v>
      </c>
      <c r="K9" s="12">
        <f>J9*I9</f>
        <v>1088820</v>
      </c>
      <c r="L9" s="12" t="s">
        <v>9</v>
      </c>
      <c r="M9" s="13" t="s">
        <v>33</v>
      </c>
    </row>
    <row r="10" spans="1:13" ht="36" x14ac:dyDescent="0.35">
      <c r="C10" s="9" t="s">
        <v>22</v>
      </c>
      <c r="D10" s="15" t="s">
        <v>30</v>
      </c>
      <c r="E10" s="9" t="s">
        <v>59</v>
      </c>
      <c r="F10" s="9" t="s">
        <v>13</v>
      </c>
      <c r="G10" s="21" t="str">
        <f>HYPERLINK("https://аренда24спецстрой.рф/project/sverdlovskij-rajon/zemlja-ul-aleshi-timoshenkova-97-1/","Перейти к объекту")</f>
        <v>Перейти к объекту</v>
      </c>
      <c r="H10" s="15" t="s">
        <v>58</v>
      </c>
      <c r="I10" s="16">
        <v>41647</v>
      </c>
      <c r="J10" s="9">
        <v>7000</v>
      </c>
      <c r="K10" s="17">
        <v>287000</v>
      </c>
      <c r="L10" s="12" t="s">
        <v>9</v>
      </c>
      <c r="M10" s="18"/>
    </row>
    <row r="11" spans="1:13" ht="29" x14ac:dyDescent="0.35">
      <c r="C11" s="9" t="s">
        <v>22</v>
      </c>
      <c r="D11" s="19" t="s">
        <v>60</v>
      </c>
      <c r="E11" s="9" t="s">
        <v>35</v>
      </c>
      <c r="F11" s="9" t="s">
        <v>32</v>
      </c>
      <c r="G11" s="21" t="str">
        <f>HYPERLINK("https://аренда24спецстрой.рф/project/sverdlovskij-rajon/pomeshhenie-0-ul-parashjutnaja-90c3/","Перейти к объекту")</f>
        <v>Перейти к объекту</v>
      </c>
      <c r="H11" s="15" t="s">
        <v>31</v>
      </c>
      <c r="I11" s="20">
        <v>155.30000000000001</v>
      </c>
      <c r="J11" s="9">
        <v>500</v>
      </c>
      <c r="K11" s="17">
        <v>77650</v>
      </c>
      <c r="L11" s="12" t="s">
        <v>9</v>
      </c>
      <c r="M11" s="13" t="s">
        <v>41</v>
      </c>
    </row>
    <row r="12" spans="1:13" ht="29" x14ac:dyDescent="0.35">
      <c r="C12" s="9" t="s">
        <v>22</v>
      </c>
      <c r="D12" s="19" t="s">
        <v>61</v>
      </c>
      <c r="E12" s="8" t="s">
        <v>62</v>
      </c>
      <c r="F12" s="9" t="s">
        <v>46</v>
      </c>
      <c r="G12" s="21" t="str">
        <f>HYPERLINK("https://аренда24спецстрой.рф/project/sverdlovskij-rajon/pomeshhenie-4-ul-sudostroitelnaja-155/","Перейти к объекту")</f>
        <v>Перейти к объекту</v>
      </c>
      <c r="H12" s="15" t="s">
        <v>27</v>
      </c>
      <c r="I12" s="20">
        <v>171.7</v>
      </c>
      <c r="J12" s="9">
        <v>700</v>
      </c>
      <c r="K12" s="17">
        <f>J12*I12</f>
        <v>120189.99999999999</v>
      </c>
      <c r="L12" s="12" t="s">
        <v>9</v>
      </c>
      <c r="M12" s="13" t="s">
        <v>43</v>
      </c>
    </row>
    <row r="13" spans="1:13" ht="29" x14ac:dyDescent="0.35">
      <c r="C13" s="8" t="s">
        <v>11</v>
      </c>
      <c r="D13" s="8" t="s">
        <v>23</v>
      </c>
      <c r="E13" s="8" t="s">
        <v>63</v>
      </c>
      <c r="F13" s="8" t="s">
        <v>25</v>
      </c>
      <c r="G13" s="21" t="str">
        <f>HYPERLINK("https://аренда24спецстрой.рф/project/sovetskij-rajon/pomeshhenie-6-zhk-enisejskaja-sloboda-ul-sokolovskaja-64/","Перейти к объекту")</f>
        <v>Перейти к объекту</v>
      </c>
      <c r="H13" s="14" t="s">
        <v>24</v>
      </c>
      <c r="I13" s="11">
        <v>58.3</v>
      </c>
      <c r="J13" s="12">
        <v>858</v>
      </c>
      <c r="K13" s="12">
        <v>45000</v>
      </c>
      <c r="L13" s="12" t="s">
        <v>9</v>
      </c>
      <c r="M13" s="13" t="s">
        <v>43</v>
      </c>
    </row>
    <row r="14" spans="1:13" s="4" customFormat="1" ht="29" x14ac:dyDescent="0.35">
      <c r="C14" s="8" t="s">
        <v>11</v>
      </c>
      <c r="D14" s="8" t="s">
        <v>23</v>
      </c>
      <c r="E14" s="8" t="s">
        <v>64</v>
      </c>
      <c r="F14" s="8" t="s">
        <v>47</v>
      </c>
      <c r="G14" s="21" t="str">
        <f>HYPERLINK("https://аренда24спецстрой.рф/project/sovetskij-rajon/pomeshhenie-628-ul-sokolovskaja-64-2/","Перейти к объекту")</f>
        <v>Перейти к объекту</v>
      </c>
      <c r="H14" s="10" t="s">
        <v>27</v>
      </c>
      <c r="I14" s="11">
        <v>74</v>
      </c>
      <c r="J14" s="12">
        <v>1000</v>
      </c>
      <c r="K14" s="12">
        <f t="shared" ref="K14" si="1">I14*J14</f>
        <v>74000</v>
      </c>
      <c r="L14" s="12" t="s">
        <v>9</v>
      </c>
      <c r="M14" s="13" t="s">
        <v>45</v>
      </c>
    </row>
    <row r="15" spans="1:13" ht="29" x14ac:dyDescent="0.35">
      <c r="C15" s="8" t="s">
        <v>26</v>
      </c>
      <c r="D15" s="8" t="s">
        <v>36</v>
      </c>
      <c r="E15" s="9" t="s">
        <v>66</v>
      </c>
      <c r="F15" s="8" t="s">
        <v>39</v>
      </c>
      <c r="G15" s="21" t="str">
        <f>HYPERLINK("https://аренда24спецстрой.рф/project/centralnyj-rajon/pomeshhenie-11-ul-dmitrija-martynova-7/","Перейти к объекту")</f>
        <v>Перейти к объекту</v>
      </c>
      <c r="H15" s="14" t="s">
        <v>38</v>
      </c>
      <c r="I15" s="16">
        <v>4489.8999999999996</v>
      </c>
      <c r="J15" s="12">
        <v>1000</v>
      </c>
      <c r="K15" s="12" t="s">
        <v>42</v>
      </c>
      <c r="L15" s="12" t="s">
        <v>9</v>
      </c>
      <c r="M15" s="13" t="s">
        <v>44</v>
      </c>
    </row>
    <row r="16" spans="1:13" ht="29" x14ac:dyDescent="0.35">
      <c r="C16" s="8" t="s">
        <v>11</v>
      </c>
      <c r="D16" s="8" t="s">
        <v>37</v>
      </c>
      <c r="E16" s="9" t="s">
        <v>65</v>
      </c>
      <c r="F16" s="8" t="s">
        <v>40</v>
      </c>
      <c r="G16" s="21" t="str">
        <f>HYPERLINK("https://аренда24спецстрой.рф/project/sovetskij-rajon/pomeshhenie-646-ul-molokova-24/","Перейти к объекту")</f>
        <v>Перейти к объекту</v>
      </c>
      <c r="H16" s="14" t="s">
        <v>38</v>
      </c>
      <c r="I16" s="16">
        <v>3939</v>
      </c>
      <c r="J16" s="12"/>
      <c r="K16" s="12">
        <v>50000</v>
      </c>
      <c r="L16" s="12" t="s">
        <v>9</v>
      </c>
      <c r="M16" s="13" t="s">
        <v>44</v>
      </c>
    </row>
    <row r="17" spans="3:13" ht="29" x14ac:dyDescent="0.35">
      <c r="C17" s="8" t="s">
        <v>48</v>
      </c>
      <c r="D17" s="8" t="s">
        <v>49</v>
      </c>
      <c r="E17" s="8" t="s">
        <v>50</v>
      </c>
      <c r="F17" s="8" t="s">
        <v>51</v>
      </c>
      <c r="G17" s="21" t="str">
        <f>HYPERLINK("https://аренда24спецстрой.рф/project/kirovskij-rajon/pomeshhenie-313-ul-aprelskaja-5k-2/","Перейти к объекту")</f>
        <v>Перейти к объекту</v>
      </c>
      <c r="H17" s="10" t="s">
        <v>27</v>
      </c>
      <c r="I17" s="11">
        <v>54.9</v>
      </c>
      <c r="J17" s="12">
        <v>1000</v>
      </c>
      <c r="K17" s="12">
        <v>50000</v>
      </c>
      <c r="L17" s="12" t="s">
        <v>9</v>
      </c>
      <c r="M17" s="13" t="s">
        <v>52</v>
      </c>
    </row>
    <row r="18" spans="3:13" x14ac:dyDescent="0.4">
      <c r="C18" s="4"/>
      <c r="D18" s="4"/>
      <c r="E18" s="5"/>
      <c r="F18" s="4"/>
      <c r="G18" s="6"/>
      <c r="H18" s="4"/>
      <c r="I18" s="4"/>
      <c r="J18" s="4"/>
      <c r="K18" s="4"/>
      <c r="L18" s="4"/>
      <c r="M18" s="4"/>
    </row>
    <row r="23" spans="3:13" x14ac:dyDescent="0.4">
      <c r="F23" s="7"/>
    </row>
  </sheetData>
  <sortState xmlns:xlrd2="http://schemas.microsoft.com/office/spreadsheetml/2017/richdata2" ref="C7:M13">
    <sortCondition ref="C7:C13"/>
  </sortState>
  <customSheetViews>
    <customSheetView guid="{223BBD92-FBB4-4BEC-BC26-08392FDD075B}" scale="70" showPageBreaks="1" fitToPage="1" printArea="1" hiddenColumns="1" topLeftCell="C1">
      <selection activeCell="E5" sqref="E5:E6"/>
      <pageMargins left="0.7" right="0.7" top="0.75" bottom="0.75" header="0.3" footer="0.3"/>
      <pageSetup paperSize="9" scale="43" fitToHeight="0" orientation="landscape" r:id="rId1"/>
    </customSheetView>
    <customSheetView guid="{6924A547-F047-449F-8690-734BF9E529F2}" scale="70" showPageBreaks="1" fitToPage="1" printArea="1" topLeftCell="C1">
      <selection activeCell="C14" sqref="A14:XFD14"/>
      <pageMargins left="0.7" right="0.7" top="0.75" bottom="0.75" header="0.3" footer="0.3"/>
      <pageSetup paperSize="9" scale="41" orientation="landscape" r:id="rId2"/>
    </customSheetView>
    <customSheetView guid="{42C4199F-017D-4C41-8A11-DDEAEE96E020}" scale="70" showPageBreaks="1" fitToPage="1" printArea="1">
      <selection activeCell="H14" sqref="H14"/>
      <pageMargins left="0.7" right="0.7" top="0.75" bottom="0.75" header="0.3" footer="0.3"/>
      <pageSetup paperSize="9" scale="41" fitToHeight="0" orientation="landscape" r:id="rId3"/>
    </customSheetView>
    <customSheetView guid="{4196DB7A-219A-40C4-BE04-49477EC5EE4D}" scale="70" showPageBreaks="1" fitToPage="1" printArea="1">
      <selection activeCell="D40" sqref="D40"/>
      <pageMargins left="0.7" right="0.7" top="0.75" bottom="0.75" header="0.3" footer="0.3"/>
      <pageSetup paperSize="9" scale="34" fitToHeight="0" orientation="landscape" r:id="rId4"/>
    </customSheetView>
    <customSheetView guid="{271FD86F-5D82-4B0E-8BD6-8D773097FADC}" scale="70" showPageBreaks="1" fitToPage="1" printArea="1" topLeftCell="C1">
      <selection activeCell="S11" sqref="S11"/>
      <pageMargins left="0.25" right="0.25" top="0.75" bottom="0.75" header="0.3" footer="0.3"/>
      <pageSetup paperSize="9" scale="45" orientation="landscape" r:id="rId5"/>
    </customSheetView>
    <customSheetView guid="{0D98D56C-6C9F-4931-9199-3528B0B6143A}" scale="70" showPageBreaks="1" fitToPage="1" printArea="1" hiddenColumns="1" topLeftCell="C1">
      <selection activeCell="N17" sqref="N17"/>
      <pageMargins left="0.7" right="0.7" top="0.75" bottom="0.75" header="0.3" footer="0.3"/>
      <pageSetup paperSize="9" scale="40" fitToHeight="0" orientation="landscape" r:id="rId6"/>
    </customSheetView>
  </customSheetViews>
  <mergeCells count="12">
    <mergeCell ref="M5:M6"/>
    <mergeCell ref="L5:L6"/>
    <mergeCell ref="C3:L4"/>
    <mergeCell ref="G5:G6"/>
    <mergeCell ref="I5:I6"/>
    <mergeCell ref="J5:J6"/>
    <mergeCell ref="K5:K6"/>
    <mergeCell ref="C5:C6"/>
    <mergeCell ref="F5:F6"/>
    <mergeCell ref="H5:H6"/>
    <mergeCell ref="D5:D6"/>
    <mergeCell ref="E5:E6"/>
  </mergeCells>
  <phoneticPr fontId="2" type="noConversion"/>
  <pageMargins left="0.7" right="0.7" top="0.75" bottom="0.75" header="0.3" footer="0.3"/>
  <pageSetup paperSize="9" scale="43" fitToHeight="0" orientation="landscape" r:id="rId7"/>
</worksheet>
</file>

<file path=xl/worksheets/wsSortMap1.xml><?xml version="1.0" encoding="utf-8"?>
<worksheetSortMap xmlns="http://schemas.microsoft.com/office/excel/2006/main">
  <rowSortMap ref="A9:XFD11" count="3">
    <row newVal="8" oldVal="10"/>
    <row newVal="9" oldVal="8"/>
    <row newVal="10" oldVal="9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Дьяконов Е.А.</dc:creator>
  <cp:lastModifiedBy>WORK HARD ANYWERE</cp:lastModifiedBy>
  <cp:lastPrinted>2026-09-22T09:59:18Z</cp:lastPrinted>
  <dcterms:created xsi:type="dcterms:W3CDTF">2015-06-05T18:19:34Z</dcterms:created>
  <dcterms:modified xsi:type="dcterms:W3CDTF">2026-10-08T08:42:42Z</dcterms:modified>
</cp:coreProperties>
</file>